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2210" windowHeight="8625" activeTab="1"/>
  </bookViews>
  <sheets>
    <sheet name="доходы" sheetId="1" r:id="rId1"/>
    <sheet name="расходы" sheetId="2" r:id="rId2"/>
  </sheets>
  <externalReferences>
    <externalReference r:id="rId5"/>
  </externalReferences>
  <definedNames>
    <definedName name="_xlnm.Print_Area" localSheetId="1">'расходы'!$A$1:$F$51</definedName>
  </definedNames>
  <calcPr fullCalcOnLoad="1"/>
</workbook>
</file>

<file path=xl/sharedStrings.xml><?xml version="1.0" encoding="utf-8"?>
<sst xmlns="http://schemas.openxmlformats.org/spreadsheetml/2006/main" count="256" uniqueCount="218">
  <si>
    <t>в том числе:</t>
  </si>
  <si>
    <t>- субвенция на выполнение государственных полномочий по формированию и организации деятельности административных комиссий на территории Орловской области</t>
  </si>
  <si>
    <t xml:space="preserve">- субвенция на осуществление государственных полномочий по формированию и организации деятельности комиссий по делам несовершеннолетних и защите их прав 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</si>
  <si>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</si>
  <si>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Прочие субвенции, зачисляемые в бюджеты муниципальных районов</t>
  </si>
  <si>
    <t>- субвенции на осуществление полномочий по расчету и предоставлению дотаций бюджетам поселений</t>
  </si>
  <si>
    <t>- субвенция на финансовое обеспечение образовательного процесса в учреждениях общего образования</t>
  </si>
  <si>
    <t>Дотации бюджетам муниципальных районов  на  выравнивание 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</si>
  <si>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</si>
  <si>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</si>
  <si>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Код</t>
  </si>
  <si>
    <t xml:space="preserve">Наименование показателя </t>
  </si>
  <si>
    <t>- субвенция на выполнение полномочий в сфере опеки и попечительства</t>
  </si>
  <si>
    <t>- субвенция на выполнение полномочий в сфере трудовых отношений</t>
  </si>
  <si>
    <t>1 00 00000 00 0000 000</t>
  </si>
  <si>
    <t>1 05 02000 02 0000 110</t>
  </si>
  <si>
    <t>Единый налог на вмененный доход для  отдельных  видов  деятельности</t>
  </si>
  <si>
    <t>1 05 03000 01 0000 110</t>
  </si>
  <si>
    <t>Единый сельскохозяйственный налог</t>
  </si>
  <si>
    <t>1 08 03010 01 0000 110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</si>
  <si>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</si>
  <si>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1 11 05035 05 0000 120</t>
  </si>
  <si>
    <t>1 12 01000 01 0000 120</t>
  </si>
  <si>
    <t>Плата за негативное  воздействие  на окружающую среду</t>
  </si>
  <si>
    <t xml:space="preserve"> 1 15 02050 05 0000 140</t>
  </si>
  <si>
    <t>ВСЕГО</t>
  </si>
  <si>
    <t>Налоговые доходы</t>
  </si>
  <si>
    <t>Налог на доходы физических лиц</t>
  </si>
  <si>
    <t xml:space="preserve">1 01 02000 01 0000 110 </t>
  </si>
  <si>
    <t xml:space="preserve">Неналоговые доходы </t>
  </si>
  <si>
    <t>Субвенции бюджетам муниципальных районов на осуществление 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</si>
  <si>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попечения, в семью</t>
  </si>
  <si>
    <t>Субвенции бюжетам муниципальных районов на ежемесячное денежное вознаграждение за классное руководство</t>
  </si>
  <si>
    <t>Акцизы по подакцизным товарам (продукции), производимым на территории Российской Федерации</t>
  </si>
  <si>
    <t>1 03 02000 01 0000 110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</si>
  <si>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</si>
  <si>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</si>
  <si>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</si>
  <si>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</si>
  <si>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</si>
  <si>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1 16 00000 00 0000 000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</si>
  <si>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</si>
  <si>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</si>
  <si>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</si>
  <si>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</si>
  <si>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</si>
  <si>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</si>
  <si>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</si>
  <si>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1 08 00000 00 0000 000</t>
  </si>
  <si>
    <t>ГОСУДАРСТВЕННАЯ ПОШЛИНА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</si>
  <si>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</si>
  <si>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</t>
  </si>
  <si>
    <t>ПЛАТЕЖИ ПРИ ПОЛЬЗОВАНИИ ПРИРОДНЫМИ РЕСУРСАМИ</t>
  </si>
  <si>
    <t>1 12 00000 00 0000 000</t>
  </si>
  <si>
    <t>ДОХОДЫ ОТ ПРОДАЖИ МАТЕРИАЛЬНЫХ И НЕМАТЕРИАЛЬНЫХ АКТИВОВ</t>
  </si>
  <si>
    <t>1 14 00000 00 0000 000</t>
  </si>
  <si>
    <t>АДМИНИСТРАТИВНЫЕ ПЛАТЕЖИ И СБОРЫ</t>
  </si>
  <si>
    <t>1 15 00000 00 0000 000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</si>
  <si>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</si>
  <si>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</si>
  <si>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</si>
  <si>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</si>
  <si>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</si>
  <si>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</si>
  <si>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</si>
  <si>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2 07 00000 00 0000 000</t>
  </si>
  <si>
    <t>Прочие безвозмездные поступления в бюджеты муниципальных районов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</si>
  <si>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</si>
  <si>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</si>
  <si>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2 00 00000 00 0000 000</t>
  </si>
  <si>
    <t>2 02 00000 00 0000 000</t>
  </si>
  <si>
    <t>Сумма, тыс.рублей</t>
  </si>
  <si>
    <t>ШТРАФЫ, САНКЦИИ, ВОЗМЕЩЕНИЕ УЩЕРБА</t>
  </si>
  <si>
    <t xml:space="preserve">Приложение </t>
  </si>
  <si>
    <t>Наименование</t>
  </si>
  <si>
    <t>РПр</t>
  </si>
  <si>
    <t>Пр</t>
  </si>
  <si>
    <t xml:space="preserve">Сумма, тыс. рублей </t>
  </si>
  <si>
    <t>ИТОГО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</si>
  <si>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</si>
  <si>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</si>
  <si>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</si>
  <si>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</si>
  <si>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</si>
  <si>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</si>
  <si>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</si>
  <si>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</si>
  <si>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</si>
  <si>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</si>
  <si>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</si>
  <si>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</si>
  <si>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 xml:space="preserve"> 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</si>
  <si>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</si>
  <si>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</si>
  <si>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</si>
  <si>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</si>
  <si>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</si>
  <si>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</si>
  <si>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</si>
  <si>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экономика</t>
  </si>
  <si>
    <t>0400</t>
  </si>
  <si>
    <t>Транспорт</t>
  </si>
  <si>
    <t>0408</t>
  </si>
  <si>
    <t>Дорожное хозяйство(дорожные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</si>
  <si>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</si>
  <si>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</si>
  <si>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</si>
  <si>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</si>
  <si>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</si>
  <si>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</si>
  <si>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</si>
  <si>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</si>
  <si>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</si>
  <si>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</si>
  <si>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</si>
  <si>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</si>
  <si>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</si>
  <si>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 xml:space="preserve">Охрана объектов растительного и животного мира и среды их обитания
</t>
  </si>
  <si>
    <t>0603</t>
  </si>
  <si>
    <t xml:space="preserve"> 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</si>
  <si>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</si>
  <si>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</si>
  <si>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</si>
  <si>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</si>
  <si>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</si>
  <si>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</si>
  <si>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</si>
  <si>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</si>
  <si>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</si>
  <si>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</si>
  <si>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</si>
  <si>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</si>
  <si>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</si>
  <si>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 xml:space="preserve">Культура  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</si>
  <si>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</si>
  <si>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</si>
  <si>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</si>
  <si>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</si>
  <si>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</si>
  <si>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</si>
  <si>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</si>
  <si>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</si>
  <si>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</si>
  <si>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материнства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</si>
  <si>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</si>
  <si>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</si>
  <si>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</si>
  <si>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</si>
  <si>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</si>
  <si>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</si>
  <si>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</si>
  <si>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</si>
  <si>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</si>
  <si>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</si>
  <si>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</si>
  <si>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 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</si>
  <si>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</si>
  <si>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 бюджетам субъектов Российской Федерации и муниципальных образований</t>
  </si>
  <si>
    <t>1401</t>
  </si>
  <si>
    <t>Иные дотации</t>
  </si>
  <si>
    <t>1402</t>
  </si>
  <si>
    <t>Условно утвержденные расходы</t>
  </si>
  <si>
    <t>9900</t>
  </si>
  <si>
    <t>9999</t>
  </si>
  <si>
    <t>2021 год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</si>
  <si>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</si>
  <si>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</si>
  <si>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</si>
  <si>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</si>
  <si>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</si>
  <si>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-  субвенция на выплату единовременного пособия усыновителям по Закону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</t>
  </si>
  <si>
    <t>Судебная система</t>
  </si>
  <si>
    <t>0105</t>
  </si>
  <si>
    <t>Общеэкономические вопросы</t>
  </si>
  <si>
    <t>0401</t>
  </si>
  <si>
    <t xml:space="preserve">Прочие безвозмездные поступления </t>
  </si>
  <si>
    <t>2022 год</t>
  </si>
  <si>
    <t>2023 год</t>
  </si>
  <si>
    <t>1 11 05013 05 0000 120</t>
  </si>
  <si>
    <t>2 02 10000 00 0000 150</t>
  </si>
  <si>
    <t>2 02 15001 05 0000 150</t>
  </si>
  <si>
    <t>2 02 20000 00 0000 150</t>
  </si>
  <si>
    <t>Субсидии бюджетам субъектов Российской Федерации и муниципальных образований (межбюджетные субсидии)</t>
  </si>
  <si>
    <t xml:space="preserve">2 02 20216 05 0000 150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</si>
  <si>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</si>
  <si>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</si>
  <si>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</si>
  <si>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2 02 25304 05 0000 150 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</si>
  <si>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</si>
  <si>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2 02 25497 05 0000 150 </t>
  </si>
  <si>
    <t>Субсидии бюджетам муниципальных районов на реализацию мероприятий по обеспечению жильем молодых семей</t>
  </si>
  <si>
    <t xml:space="preserve">2 02 29999 05 0000 150 </t>
  </si>
  <si>
    <t xml:space="preserve">Прочие субсидии бюджетам муниципальных районов </t>
  </si>
  <si>
    <t>в том числе</t>
  </si>
  <si>
    <t xml:space="preserve">- субсидии на возмещение расходов бюджетов муниципальных образований на обеспечение питанием учащихся муниципальных общеобразовательных учреждений </t>
  </si>
  <si>
    <t>- субсидии на проведение ремонта и благоустройства воинских захоронений, братских могил и памятных знаков, расположенных на территории области</t>
  </si>
  <si>
    <t xml:space="preserve">2 02 30000 00 0000 150 </t>
  </si>
  <si>
    <t>2 02 30021 05 0000 150</t>
  </si>
  <si>
    <t>2 02 30024 05 0000 150</t>
  </si>
  <si>
    <t>2 02 30027 05 0000 150</t>
  </si>
  <si>
    <t>2 02 30029 05 0000 150</t>
  </si>
  <si>
    <t>2 02 35082 05 0000 150</t>
  </si>
  <si>
    <t>2 02 35118 05 0000 150</t>
  </si>
  <si>
    <t>2 02 35120 05 0000 150</t>
  </si>
  <si>
    <t>2 02 35260 05 0000 150</t>
  </si>
  <si>
    <t>2 02 39999 05 0000 150</t>
  </si>
  <si>
    <t xml:space="preserve">2 02 40000 00 0000 150 </t>
  </si>
  <si>
    <t>2 02 40014 05 0000 150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</si>
  <si>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</si>
  <si>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</si>
  <si>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2 02 49999 05 0000150 </t>
  </si>
  <si>
    <t>Прочие межбюджетные трансферты, передаваемые бюджетам муниципальных образований</t>
  </si>
  <si>
    <t>2 07 05030 05 0000 150</t>
  </si>
  <si>
    <t>к постановлению администрации</t>
  </si>
  <si>
    <t>Краснозоренского района</t>
  </si>
  <si>
    <t xml:space="preserve">Прогноз районного бюджета по расходам на 2021 год и на плановый период 2022 и 2023 годов  </t>
  </si>
  <si>
    <t xml:space="preserve">       Прогноз районного бюджета по доходам на 2021 год и на плановый период 2022 и 2023 годов</t>
  </si>
  <si>
    <t>от 23 октрября 2020 года № 220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</si>
</sst>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00000"/>
    <numFmt numFmtId="180" formatCode="0.00000000"/>
    <numFmt numFmtId="181" formatCode="0.000000000"/>
    <numFmt numFmtId="182" formatCode="0.0000000000"/>
    <numFmt numFmtId="183" formatCode="0.0000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_р_._-;\-* #,##0.0_р_._-;_-* &quot;-&quot;??_р_._-;_-@_-"/>
    <numFmt numFmtId="189" formatCode="_-* #,##0_р_._-;\-* #,##0_р_._-;_-* &quot;-&quot;??_р_._-;_-@_-"/>
    <numFmt numFmtId="190" formatCode="#,##0.0"/>
    <numFmt numFmtId="191" formatCode="#,##0.000"/>
    <numFmt numFmtId="192" formatCode="#,##0.0000"/>
    <numFmt numFmtId="193" formatCode="#,##0.0_ ;[Red]\-#,##0.0\ "/>
    <numFmt numFmtId="194" formatCode="[$-FC19]d\ mmmm\ yyyy\ &quot;г.&quot;"/>
    <numFmt numFmtId="195" formatCode="##,###,###,###,###"/>
    <numFmt numFmtId="196" formatCode="[&lt;=9999999]###\-####;\(###\)\ ###\-####"/>
    <numFmt numFmtId="197" formatCode="000000"/>
    <numFmt numFmtId="198" formatCode="#,##0_ ;\-#,##0\ "/>
    <numFmt numFmtId="199" formatCode="#,##0.0_ ;\-#,##0.0\ "/>
    <numFmt numFmtId="200" formatCode="000,000"/>
    <numFmt numFmtId="201" formatCode="&quot;00&quot;\ &quot;00&quot;"/>
    <numFmt numFmtId="202" formatCode="#,##0.00000"/>
    <numFmt numFmtId="203" formatCode="#,##0.000000"/>
    <numFmt numFmtId="204" formatCode="#,##0.0000000"/>
    <numFmt numFmtId="205" formatCode="#,##0.00000000"/>
    <numFmt numFmtId="206" formatCode="#.##0.0"/>
    <numFmt numFmtId="20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4" fillId="0" borderId="1">
      <alignment horizontal="left" wrapText="1" indent="2"/>
      <protection/>
    </xf>
    <xf numFmtId="0" fontId="4" fillId="0" borderId="1">
      <alignment horizontal="left" wrapText="1" indent="2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/>
      <protection locked="0"/>
    </xf>
    <xf numFmtId="49" fontId="6" fillId="33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justify" vertical="top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6" fillId="0" borderId="12" xfId="33" applyNumberFormat="1" applyFont="1" applyFill="1" applyBorder="1" applyAlignment="1" applyProtection="1">
      <alignment horizontal="center" wrapText="1"/>
      <protection locked="0"/>
    </xf>
    <xf numFmtId="49" fontId="5" fillId="0" borderId="11" xfId="0" applyNumberFormat="1" applyFont="1" applyFill="1" applyBorder="1" applyAlignment="1" applyProtection="1">
      <alignment wrapText="1"/>
      <protection locked="0"/>
    </xf>
    <xf numFmtId="190" fontId="5" fillId="0" borderId="11" xfId="0" applyNumberFormat="1" applyFont="1" applyFill="1" applyBorder="1" applyAlignment="1" applyProtection="1">
      <alignment/>
      <protection locked="0"/>
    </xf>
    <xf numFmtId="49" fontId="5" fillId="0" borderId="12" xfId="33" applyNumberFormat="1" applyFont="1" applyFill="1" applyBorder="1" applyAlignment="1" applyProtection="1">
      <alignment horizontal="center" wrapText="1"/>
      <protection hidden="1"/>
    </xf>
    <xf numFmtId="49" fontId="5" fillId="0" borderId="11" xfId="0" applyNumberFormat="1" applyFont="1" applyFill="1" applyBorder="1" applyAlignment="1">
      <alignment wrapText="1"/>
    </xf>
    <xf numFmtId="190" fontId="5" fillId="0" borderId="11" xfId="0" applyNumberFormat="1" applyFont="1" applyFill="1" applyBorder="1" applyAlignment="1">
      <alignment horizontal="right"/>
    </xf>
    <xf numFmtId="49" fontId="6" fillId="0" borderId="12" xfId="33" applyNumberFormat="1" applyFont="1" applyFill="1" applyBorder="1" applyAlignment="1" applyProtection="1">
      <alignment horizontal="center" wrapText="1"/>
      <protection hidden="1"/>
    </xf>
    <xf numFmtId="49" fontId="6" fillId="0" borderId="11" xfId="0" applyNumberFormat="1" applyFont="1" applyFill="1" applyBorder="1" applyAlignment="1">
      <alignment wrapText="1"/>
    </xf>
    <xf numFmtId="172" fontId="6" fillId="0" borderId="11" xfId="0" applyNumberFormat="1" applyFont="1" applyFill="1" applyBorder="1" applyAlignment="1" applyProtection="1">
      <alignment/>
      <protection locked="0"/>
    </xf>
    <xf numFmtId="49" fontId="6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 applyProtection="1">
      <alignment wrapText="1"/>
      <protection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49" fontId="6" fillId="0" borderId="12" xfId="0" applyNumberFormat="1" applyFont="1" applyFill="1" applyBorder="1" applyAlignment="1" applyProtection="1">
      <alignment horizontal="center" wrapText="1"/>
      <protection locked="0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Fill="1" applyBorder="1" applyAlignment="1" applyProtection="1">
      <alignment wrapText="1"/>
      <protection locked="0"/>
    </xf>
    <xf numFmtId="49" fontId="8" fillId="0" borderId="11" xfId="57" applyNumberFormat="1" applyFont="1" applyFill="1" applyBorder="1" applyAlignment="1">
      <alignment horizontal="justify" wrapText="1"/>
      <protection/>
    </xf>
    <xf numFmtId="172" fontId="5" fillId="0" borderId="11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wrapText="1"/>
      <protection locked="0"/>
    </xf>
    <xf numFmtId="0" fontId="8" fillId="0" borderId="11" xfId="34" applyNumberFormat="1" applyFont="1" applyBorder="1" applyAlignment="1" applyProtection="1">
      <alignment horizontal="left" wrapText="1"/>
      <protection/>
    </xf>
    <xf numFmtId="0" fontId="5" fillId="0" borderId="0" xfId="0" applyFont="1" applyFill="1" applyAlignment="1" applyProtection="1">
      <alignment/>
      <protection locked="0"/>
    </xf>
    <xf numFmtId="0" fontId="6" fillId="0" borderId="12" xfId="0" applyFont="1" applyBorder="1" applyAlignment="1">
      <alignment horizontal="center"/>
    </xf>
    <xf numFmtId="49" fontId="7" fillId="0" borderId="11" xfId="56" applyNumberFormat="1" applyFont="1" applyFill="1" applyBorder="1" applyAlignment="1">
      <alignment wrapText="1"/>
      <protection/>
    </xf>
    <xf numFmtId="49" fontId="8" fillId="0" borderId="11" xfId="56" applyNumberFormat="1" applyFont="1" applyFill="1" applyBorder="1" applyAlignment="1">
      <alignment horizontal="justify" vertical="top" wrapText="1"/>
      <protection/>
    </xf>
    <xf numFmtId="0" fontId="7" fillId="0" borderId="11" xfId="35" applyNumberFormat="1" applyFont="1" applyBorder="1" applyAlignment="1" applyProtection="1">
      <alignment horizontal="left" wrapText="1"/>
      <protection locked="0"/>
    </xf>
    <xf numFmtId="49" fontId="6" fillId="0" borderId="12" xfId="0" applyNumberFormat="1" applyFont="1" applyBorder="1" applyAlignment="1">
      <alignment horizontal="center"/>
    </xf>
    <xf numFmtId="0" fontId="6" fillId="34" borderId="11" xfId="0" applyFont="1" applyFill="1" applyBorder="1" applyAlignment="1">
      <alignment horizontal="left" wrapText="1"/>
    </xf>
    <xf numFmtId="49" fontId="7" fillId="0" borderId="11" xfId="56" applyNumberFormat="1" applyFont="1" applyFill="1" applyBorder="1" applyAlignment="1">
      <alignment horizontal="justify" wrapText="1"/>
      <protection/>
    </xf>
    <xf numFmtId="49" fontId="7" fillId="0" borderId="11" xfId="56" applyNumberFormat="1" applyFont="1" applyFill="1" applyBorder="1" applyAlignment="1">
      <alignment horizontal="justify" vertical="top" wrapText="1"/>
      <protection/>
    </xf>
    <xf numFmtId="49" fontId="6" fillId="0" borderId="11" xfId="33" applyNumberFormat="1" applyFont="1" applyFill="1" applyBorder="1" applyAlignment="1" applyProtection="1">
      <alignment wrapText="1"/>
      <protection hidden="1"/>
    </xf>
    <xf numFmtId="49" fontId="8" fillId="0" borderId="11" xfId="56" applyNumberFormat="1" applyFont="1" applyFill="1" applyBorder="1" applyAlignment="1">
      <alignment horizontal="justify" wrapText="1"/>
      <protection/>
    </xf>
    <xf numFmtId="172" fontId="5" fillId="34" borderId="11" xfId="0" applyNumberFormat="1" applyFont="1" applyFill="1" applyBorder="1" applyAlignment="1" applyProtection="1">
      <alignment/>
      <protection locked="0"/>
    </xf>
    <xf numFmtId="172" fontId="6" fillId="34" borderId="11" xfId="0" applyNumberFormat="1" applyFont="1" applyFill="1" applyBorder="1" applyAlignment="1" applyProtection="1">
      <alignment/>
      <protection locked="0"/>
    </xf>
    <xf numFmtId="49" fontId="7" fillId="0" borderId="11" xfId="57" applyNumberFormat="1" applyFont="1" applyFill="1" applyBorder="1" applyAlignment="1">
      <alignment horizontal="justify" wrapText="1"/>
      <protection/>
    </xf>
    <xf numFmtId="0" fontId="5" fillId="0" borderId="12" xfId="0" applyFont="1" applyFill="1" applyBorder="1" applyAlignment="1" applyProtection="1">
      <alignment horizontal="center"/>
      <protection locked="0"/>
    </xf>
    <xf numFmtId="172" fontId="5" fillId="0" borderId="11" xfId="0" applyNumberFormat="1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49" fontId="6" fillId="0" borderId="11" xfId="0" applyNumberFormat="1" applyFont="1" applyBorder="1" applyAlignment="1">
      <alignment wrapText="1"/>
    </xf>
    <xf numFmtId="172" fontId="6" fillId="0" borderId="11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Alignment="1" applyProtection="1">
      <alignment horizontal="justify" vertical="top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5" fillId="0" borderId="11" xfId="33" applyFont="1" applyFill="1" applyBorder="1" applyAlignment="1" applyProtection="1">
      <alignment wrapText="1"/>
      <protection hidden="1"/>
    </xf>
    <xf numFmtId="49" fontId="5" fillId="0" borderId="11" xfId="33" applyNumberFormat="1" applyFont="1" applyFill="1" applyBorder="1" applyAlignment="1" applyProtection="1">
      <alignment horizontal="center" wrapText="1"/>
      <protection hidden="1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1" xfId="33" applyFont="1" applyFill="1" applyBorder="1" applyAlignment="1" applyProtection="1">
      <alignment wrapText="1"/>
      <protection hidden="1"/>
    </xf>
    <xf numFmtId="49" fontId="6" fillId="0" borderId="11" xfId="33" applyNumberFormat="1" applyFont="1" applyFill="1" applyBorder="1" applyAlignment="1" applyProtection="1">
      <alignment horizontal="center" wrapText="1"/>
      <protection hidden="1"/>
    </xf>
    <xf numFmtId="172" fontId="6" fillId="0" borderId="11" xfId="0" applyNumberFormat="1" applyFont="1" applyBorder="1" applyAlignment="1">
      <alignment/>
    </xf>
    <xf numFmtId="190" fontId="6" fillId="0" borderId="11" xfId="0" applyNumberFormat="1" applyFont="1" applyFill="1" applyBorder="1" applyAlignment="1">
      <alignment horizontal="right"/>
    </xf>
    <xf numFmtId="0" fontId="6" fillId="0" borderId="11" xfId="33" applyFont="1" applyFill="1" applyBorder="1" applyAlignment="1" applyProtection="1">
      <alignment horizontal="left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Border="1" applyAlignment="1">
      <alignment horizontal="center" wrapText="1"/>
    </xf>
    <xf numFmtId="0" fontId="5" fillId="0" borderId="11" xfId="33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xl31" xfId="34"/>
    <cellStyle name="xl3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Доходы по новой классификации" xfId="56"/>
    <cellStyle name="Обычный_Доходы по новой классификации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wnloads\&#1055;&#1088;&#1086;&#1077;&#1082;&#1090;%20&#1088;&#1072;&#1081;&#1073;&#1102;&#1076;&#1078;&#1077;&#1090;&#1072;%2021-23\7%208%209%20&#1088;&#1072;&#1089;&#1093;&#1086;&#1076;&#1099;%2021-23%20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7"/>
      <sheetName val="прил 8"/>
      <sheetName val="прил 9"/>
    </sheetNames>
    <sheetDataSet>
      <sheetData sheetId="1">
        <row r="17">
          <cell r="G17">
            <v>1021.8</v>
          </cell>
          <cell r="H17">
            <v>1021.8</v>
          </cell>
          <cell r="I17">
            <v>1021.8</v>
          </cell>
        </row>
        <row r="23">
          <cell r="G23">
            <v>10</v>
          </cell>
          <cell r="H23">
            <v>9</v>
          </cell>
          <cell r="I23">
            <v>9</v>
          </cell>
        </row>
        <row r="29">
          <cell r="G29">
            <v>11167</v>
          </cell>
          <cell r="H29">
            <v>11010</v>
          </cell>
          <cell r="I29">
            <v>11010</v>
          </cell>
        </row>
        <row r="41">
          <cell r="G41">
            <v>4.8</v>
          </cell>
          <cell r="H41">
            <v>25.1</v>
          </cell>
          <cell r="I41">
            <v>25.1</v>
          </cell>
        </row>
        <row r="47">
          <cell r="G47">
            <v>3624.8000000000006</v>
          </cell>
          <cell r="H47">
            <v>3480.9</v>
          </cell>
          <cell r="I47">
            <v>3480.9</v>
          </cell>
        </row>
        <row r="66">
          <cell r="G66">
            <v>30</v>
          </cell>
          <cell r="H66">
            <v>30</v>
          </cell>
          <cell r="I66">
            <v>30</v>
          </cell>
        </row>
        <row r="72">
          <cell r="G72">
            <v>9236.6</v>
          </cell>
          <cell r="H72">
            <v>8281.6</v>
          </cell>
          <cell r="I72">
            <v>8341.6</v>
          </cell>
        </row>
        <row r="186">
          <cell r="G186">
            <v>668</v>
          </cell>
          <cell r="H186">
            <v>686.9</v>
          </cell>
          <cell r="I186">
            <v>686.9</v>
          </cell>
        </row>
        <row r="192">
          <cell r="G192">
            <v>20</v>
          </cell>
          <cell r="H192">
            <v>20</v>
          </cell>
        </row>
        <row r="222">
          <cell r="G222">
            <v>20</v>
          </cell>
          <cell r="H222">
            <v>20</v>
          </cell>
        </row>
        <row r="229">
          <cell r="G229">
            <v>500</v>
          </cell>
          <cell r="H229">
            <v>500</v>
          </cell>
          <cell r="I229">
            <v>500</v>
          </cell>
        </row>
        <row r="235">
          <cell r="G235">
            <v>15505.900000000001</v>
          </cell>
          <cell r="H235">
            <v>15845.5</v>
          </cell>
          <cell r="I235">
            <v>15845.5</v>
          </cell>
        </row>
        <row r="254">
          <cell r="G254">
            <v>60</v>
          </cell>
          <cell r="H254">
            <v>40</v>
          </cell>
          <cell r="I254">
            <v>40</v>
          </cell>
        </row>
        <row r="269">
          <cell r="G269">
            <v>77</v>
          </cell>
          <cell r="H269">
            <v>65</v>
          </cell>
          <cell r="I269">
            <v>65</v>
          </cell>
        </row>
        <row r="275">
          <cell r="G275">
            <v>780</v>
          </cell>
          <cell r="H275">
            <v>780</v>
          </cell>
          <cell r="I275">
            <v>780</v>
          </cell>
        </row>
        <row r="287">
          <cell r="G287">
            <v>333.6</v>
          </cell>
          <cell r="H287">
            <v>135</v>
          </cell>
          <cell r="I287">
            <v>135</v>
          </cell>
        </row>
        <row r="306">
          <cell r="G306">
            <v>20</v>
          </cell>
          <cell r="H306">
            <v>20</v>
          </cell>
        </row>
        <row r="316">
          <cell r="G316">
            <v>12425.8</v>
          </cell>
          <cell r="H316">
            <v>14293.8</v>
          </cell>
          <cell r="I316">
            <v>14293.8</v>
          </cell>
        </row>
        <row r="356">
          <cell r="G356">
            <v>59659.8</v>
          </cell>
          <cell r="H356">
            <v>57696.200000000004</v>
          </cell>
          <cell r="I356">
            <v>57705.19999999999</v>
          </cell>
        </row>
        <row r="449">
          <cell r="G449">
            <v>5582</v>
          </cell>
          <cell r="H449">
            <v>4765</v>
          </cell>
          <cell r="I449">
            <v>4765</v>
          </cell>
        </row>
        <row r="483">
          <cell r="G483">
            <v>270</v>
          </cell>
          <cell r="H483">
            <v>247</v>
          </cell>
          <cell r="I483">
            <v>247</v>
          </cell>
        </row>
        <row r="514">
          <cell r="G514">
            <v>2963</v>
          </cell>
          <cell r="H514">
            <v>2934</v>
          </cell>
          <cell r="I514">
            <v>2934</v>
          </cell>
        </row>
        <row r="536">
          <cell r="G536">
            <v>6594</v>
          </cell>
          <cell r="H536">
            <v>5783</v>
          </cell>
          <cell r="I536">
            <v>5783</v>
          </cell>
        </row>
        <row r="572">
          <cell r="G572">
            <v>996.4</v>
          </cell>
          <cell r="H572">
            <v>992.4</v>
          </cell>
          <cell r="I572">
            <v>992.4</v>
          </cell>
        </row>
        <row r="587">
          <cell r="G587">
            <v>216</v>
          </cell>
          <cell r="H587">
            <v>216</v>
          </cell>
          <cell r="I587">
            <v>216</v>
          </cell>
        </row>
        <row r="593">
          <cell r="G593">
            <v>208</v>
          </cell>
          <cell r="H593">
            <v>208</v>
          </cell>
          <cell r="I593">
            <v>208</v>
          </cell>
        </row>
        <row r="609">
          <cell r="G609">
            <v>7537.4</v>
          </cell>
          <cell r="H609">
            <v>7537.4</v>
          </cell>
          <cell r="I609">
            <v>7537.4</v>
          </cell>
        </row>
        <row r="647">
          <cell r="G647">
            <v>736.8</v>
          </cell>
          <cell r="H647">
            <v>736.8</v>
          </cell>
          <cell r="I647">
            <v>736.8</v>
          </cell>
        </row>
        <row r="659">
          <cell r="G659">
            <v>725</v>
          </cell>
          <cell r="H659">
            <v>80</v>
          </cell>
          <cell r="I659">
            <v>90</v>
          </cell>
        </row>
        <row r="701">
          <cell r="G701">
            <v>3</v>
          </cell>
          <cell r="H701">
            <v>3</v>
          </cell>
          <cell r="I701">
            <v>1.5</v>
          </cell>
        </row>
        <row r="717">
          <cell r="G717">
            <v>1584.5</v>
          </cell>
          <cell r="H717">
            <v>1584.5</v>
          </cell>
          <cell r="I717">
            <v>1584.5</v>
          </cell>
        </row>
        <row r="730">
          <cell r="G730">
            <v>82</v>
          </cell>
        </row>
        <row r="740">
          <cell r="H740">
            <v>1960</v>
          </cell>
          <cell r="I740">
            <v>3920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view="pageBreakPreview" zoomScale="60" zoomScalePageLayoutView="70" workbookViewId="0" topLeftCell="A1">
      <selection activeCell="E4" sqref="E4"/>
    </sheetView>
  </sheetViews>
  <sheetFormatPr defaultColWidth="9.00390625" defaultRowHeight="12.75" outlineLevelRow="1"/>
  <cols>
    <col min="1" max="1" width="29.75390625" style="3" customWidth="1"/>
    <col min="2" max="2" width="83.625" style="50" customWidth="1"/>
    <col min="3" max="5" width="14.375" style="50" customWidth="1"/>
    <col min="6" max="16384" width="9.125" style="3" customWidth="1"/>
  </cols>
  <sheetData>
    <row r="1" spans="1:5" ht="18.75">
      <c r="A1" s="1"/>
      <c r="B1" s="1"/>
      <c r="C1" s="2"/>
      <c r="D1" s="2"/>
      <c r="E1" s="2" t="s">
        <v>73</v>
      </c>
    </row>
    <row r="2" spans="1:5" ht="18.75">
      <c r="A2" s="1"/>
      <c r="B2" s="1"/>
      <c r="C2" s="2"/>
      <c r="D2" s="2"/>
      <c r="E2" s="2" t="s">
        <v>213</v>
      </c>
    </row>
    <row r="3" spans="1:5" ht="18.75">
      <c r="A3" s="2"/>
      <c r="B3" s="1"/>
      <c r="C3" s="76" t="s">
        <v>214</v>
      </c>
      <c r="D3" s="76"/>
      <c r="E3" s="76"/>
    </row>
    <row r="4" spans="1:5" ht="18.75">
      <c r="A4" s="1"/>
      <c r="B4" s="1"/>
      <c r="C4" s="2"/>
      <c r="D4" s="2"/>
      <c r="E4" s="4" t="s">
        <v>217</v>
      </c>
    </row>
    <row r="5" spans="1:5" ht="18.75">
      <c r="A5" s="5"/>
      <c r="B5" s="5"/>
      <c r="C5" s="5"/>
      <c r="D5" s="5"/>
      <c r="E5" s="5"/>
    </row>
    <row r="6" spans="1:5" ht="18.75">
      <c r="A6" s="69" t="s">
        <v>216</v>
      </c>
      <c r="B6" s="69"/>
      <c r="C6" s="69"/>
      <c r="D6" s="69"/>
      <c r="E6" s="69"/>
    </row>
    <row r="7" spans="2:5" ht="18.75">
      <c r="B7" s="6"/>
      <c r="C7" s="6"/>
      <c r="D7" s="6"/>
      <c r="E7" s="6"/>
    </row>
    <row r="8" spans="1:5" ht="18.75">
      <c r="A8" s="70" t="s">
        <v>10</v>
      </c>
      <c r="B8" s="72" t="s">
        <v>11</v>
      </c>
      <c r="C8" s="73" t="s">
        <v>71</v>
      </c>
      <c r="D8" s="74"/>
      <c r="E8" s="75"/>
    </row>
    <row r="9" spans="1:5" ht="18.75">
      <c r="A9" s="71"/>
      <c r="B9" s="72"/>
      <c r="C9" s="7" t="s">
        <v>164</v>
      </c>
      <c r="D9" s="7" t="s">
        <v>176</v>
      </c>
      <c r="E9" s="7" t="s">
        <v>177</v>
      </c>
    </row>
    <row r="10" spans="1:5" ht="18.75">
      <c r="A10" s="67"/>
      <c r="B10" s="68"/>
      <c r="C10" s="7"/>
      <c r="D10" s="7"/>
      <c r="E10" s="7"/>
    </row>
    <row r="11" spans="1:5" s="5" customFormat="1" ht="18.75">
      <c r="A11" s="8"/>
      <c r="B11" s="9" t="s">
        <v>25</v>
      </c>
      <c r="C11" s="10">
        <f>C12+C37</f>
        <v>140008.9</v>
      </c>
      <c r="D11" s="10">
        <f>D12+D37</f>
        <v>138977.1</v>
      </c>
      <c r="E11" s="10">
        <f>E12+E37</f>
        <v>141186.8</v>
      </c>
    </row>
    <row r="12" spans="1:5" s="5" customFormat="1" ht="18.75">
      <c r="A12" s="8" t="s">
        <v>14</v>
      </c>
      <c r="B12" s="9" t="s">
        <v>41</v>
      </c>
      <c r="C12" s="10">
        <f>C13+C23</f>
        <v>59152.5</v>
      </c>
      <c r="D12" s="10">
        <f>D13+D23</f>
        <v>54375.1</v>
      </c>
      <c r="E12" s="10">
        <f>E13+E23</f>
        <v>56584.8</v>
      </c>
    </row>
    <row r="13" spans="1:5" s="5" customFormat="1" ht="18.75">
      <c r="A13" s="11"/>
      <c r="B13" s="12" t="s">
        <v>26</v>
      </c>
      <c r="C13" s="13">
        <f>C15+C19+C20+C22+C17</f>
        <v>33399.8</v>
      </c>
      <c r="D13" s="13">
        <f>D15+D19+D20+D22+D17</f>
        <v>34544.1</v>
      </c>
      <c r="E13" s="13">
        <f>E15+E19+E20+E22+E17</f>
        <v>35723.8</v>
      </c>
    </row>
    <row r="14" spans="1:5" s="5" customFormat="1" ht="18.75">
      <c r="A14" s="14" t="s">
        <v>42</v>
      </c>
      <c r="B14" s="15" t="s">
        <v>43</v>
      </c>
      <c r="C14" s="13">
        <f>C15</f>
        <v>21256.9</v>
      </c>
      <c r="D14" s="13">
        <f>D15</f>
        <v>22213.6</v>
      </c>
      <c r="E14" s="13">
        <f>E15</f>
        <v>23324.3</v>
      </c>
    </row>
    <row r="15" spans="1:5" s="5" customFormat="1" ht="18.75">
      <c r="A15" s="14" t="s">
        <v>28</v>
      </c>
      <c r="B15" s="15" t="s">
        <v>27</v>
      </c>
      <c r="C15" s="16">
        <v>21256.9</v>
      </c>
      <c r="D15" s="16">
        <v>22213.6</v>
      </c>
      <c r="E15" s="16">
        <v>23324.3</v>
      </c>
    </row>
    <row r="16" spans="1:5" s="5" customFormat="1" ht="37.5">
      <c r="A16" s="14" t="s">
        <v>44</v>
      </c>
      <c r="B16" s="15" t="s">
        <v>45</v>
      </c>
      <c r="C16" s="16">
        <f>C17</f>
        <v>8505.9</v>
      </c>
      <c r="D16" s="16">
        <f>D17</f>
        <v>8845.5</v>
      </c>
      <c r="E16" s="16">
        <f>E17</f>
        <v>8845.5</v>
      </c>
    </row>
    <row r="17" spans="1:5" s="5" customFormat="1" ht="37.5">
      <c r="A17" s="14" t="s">
        <v>34</v>
      </c>
      <c r="B17" s="15" t="s">
        <v>33</v>
      </c>
      <c r="C17" s="16">
        <v>8505.9</v>
      </c>
      <c r="D17" s="16">
        <v>8845.5</v>
      </c>
      <c r="E17" s="16">
        <v>8845.5</v>
      </c>
    </row>
    <row r="18" spans="1:5" s="5" customFormat="1" ht="18.75">
      <c r="A18" s="14" t="s">
        <v>46</v>
      </c>
      <c r="B18" s="17" t="s">
        <v>47</v>
      </c>
      <c r="C18" s="16">
        <f>C19+C20</f>
        <v>3167</v>
      </c>
      <c r="D18" s="16">
        <f>D19+D20</f>
        <v>3005</v>
      </c>
      <c r="E18" s="16">
        <f>E19+E20</f>
        <v>3064</v>
      </c>
    </row>
    <row r="19" spans="1:5" s="5" customFormat="1" ht="37.5">
      <c r="A19" s="14" t="s">
        <v>15</v>
      </c>
      <c r="B19" s="15" t="s">
        <v>16</v>
      </c>
      <c r="C19" s="16">
        <v>220</v>
      </c>
      <c r="D19" s="16"/>
      <c r="E19" s="16">
        <v>0</v>
      </c>
    </row>
    <row r="20" spans="1:5" s="5" customFormat="1" ht="18.75" outlineLevel="1">
      <c r="A20" s="14" t="s">
        <v>17</v>
      </c>
      <c r="B20" s="17" t="s">
        <v>18</v>
      </c>
      <c r="C20" s="16">
        <v>2947</v>
      </c>
      <c r="D20" s="16">
        <v>3005</v>
      </c>
      <c r="E20" s="16">
        <v>3064</v>
      </c>
    </row>
    <row r="21" spans="1:5" s="5" customFormat="1" ht="18.75" outlineLevel="1">
      <c r="A21" s="14" t="s">
        <v>48</v>
      </c>
      <c r="B21" s="17" t="s">
        <v>49</v>
      </c>
      <c r="C21" s="16">
        <f>C22</f>
        <v>470</v>
      </c>
      <c r="D21" s="16">
        <f>D22</f>
        <v>480</v>
      </c>
      <c r="E21" s="16">
        <f>E22</f>
        <v>490</v>
      </c>
    </row>
    <row r="22" spans="1:5" s="5" customFormat="1" ht="56.25" outlineLevel="1">
      <c r="A22" s="14" t="s">
        <v>19</v>
      </c>
      <c r="B22" s="15" t="s">
        <v>35</v>
      </c>
      <c r="C22" s="16">
        <v>470</v>
      </c>
      <c r="D22" s="16">
        <v>480</v>
      </c>
      <c r="E22" s="16">
        <v>490</v>
      </c>
    </row>
    <row r="23" spans="1:5" s="5" customFormat="1" ht="18.75">
      <c r="A23" s="14"/>
      <c r="B23" s="12" t="s">
        <v>29</v>
      </c>
      <c r="C23" s="16">
        <f>C27+C28+C30+C32+C33+C35+C36+C25</f>
        <v>25752.7</v>
      </c>
      <c r="D23" s="16">
        <f>D27+D28+D30+D32+D33+D35+D36+D25</f>
        <v>19831</v>
      </c>
      <c r="E23" s="16">
        <f>E27+E28+E30+E32+E33+E35+E36+E25</f>
        <v>20861</v>
      </c>
    </row>
    <row r="24" spans="1:5" s="5" customFormat="1" ht="56.25">
      <c r="A24" s="14" t="s">
        <v>59</v>
      </c>
      <c r="B24" s="15" t="s">
        <v>58</v>
      </c>
      <c r="C24" s="16">
        <f>C26+C25</f>
        <v>15205</v>
      </c>
      <c r="D24" s="16">
        <f>D26+D25</f>
        <v>16210</v>
      </c>
      <c r="E24" s="16">
        <f>E26+E25</f>
        <v>17215</v>
      </c>
    </row>
    <row r="25" spans="1:5" s="5" customFormat="1" ht="108.75" customHeight="1">
      <c r="A25" s="14" t="s">
        <v>62</v>
      </c>
      <c r="B25" s="15" t="s">
        <v>63</v>
      </c>
      <c r="C25" s="16">
        <v>0</v>
      </c>
      <c r="D25" s="16"/>
      <c r="E25" s="16"/>
    </row>
    <row r="26" spans="1:5" s="5" customFormat="1" ht="101.25" customHeight="1">
      <c r="A26" s="14" t="s">
        <v>50</v>
      </c>
      <c r="B26" s="18" t="s">
        <v>51</v>
      </c>
      <c r="C26" s="16">
        <f>C27+C28</f>
        <v>15205</v>
      </c>
      <c r="D26" s="16">
        <f>D27+D28</f>
        <v>16210</v>
      </c>
      <c r="E26" s="16">
        <f>E27+E28</f>
        <v>17215</v>
      </c>
    </row>
    <row r="27" spans="1:5" s="5" customFormat="1" ht="104.25" customHeight="1">
      <c r="A27" s="14" t="s">
        <v>178</v>
      </c>
      <c r="B27" s="19" t="s">
        <v>20</v>
      </c>
      <c r="C27" s="16">
        <v>15000</v>
      </c>
      <c r="D27" s="16">
        <v>16000</v>
      </c>
      <c r="E27" s="16">
        <v>17000</v>
      </c>
    </row>
    <row r="28" spans="1:5" s="5" customFormat="1" ht="84.75" customHeight="1">
      <c r="A28" s="14" t="s">
        <v>21</v>
      </c>
      <c r="B28" s="20" t="s">
        <v>36</v>
      </c>
      <c r="C28" s="16">
        <v>205</v>
      </c>
      <c r="D28" s="16">
        <v>210</v>
      </c>
      <c r="E28" s="16">
        <v>215</v>
      </c>
    </row>
    <row r="29" spans="1:5" s="5" customFormat="1" ht="31.5" customHeight="1">
      <c r="A29" s="14" t="s">
        <v>53</v>
      </c>
      <c r="B29" s="21" t="s">
        <v>52</v>
      </c>
      <c r="C29" s="16">
        <f>C30</f>
        <v>116.7</v>
      </c>
      <c r="D29" s="16">
        <f>D30</f>
        <v>120</v>
      </c>
      <c r="E29" s="16">
        <f>E30</f>
        <v>125</v>
      </c>
    </row>
    <row r="30" spans="1:5" s="5" customFormat="1" ht="27.75" customHeight="1">
      <c r="A30" s="14" t="s">
        <v>22</v>
      </c>
      <c r="B30" s="22" t="s">
        <v>23</v>
      </c>
      <c r="C30" s="16">
        <v>116.7</v>
      </c>
      <c r="D30" s="16">
        <v>120</v>
      </c>
      <c r="E30" s="16">
        <v>125</v>
      </c>
    </row>
    <row r="31" spans="1:5" s="5" customFormat="1" ht="47.25" customHeight="1">
      <c r="A31" s="14" t="s">
        <v>55</v>
      </c>
      <c r="B31" s="23" t="s">
        <v>54</v>
      </c>
      <c r="C31" s="16">
        <f>C32+C33</f>
        <v>10200</v>
      </c>
      <c r="D31" s="16">
        <f>D32+D33</f>
        <v>3250</v>
      </c>
      <c r="E31" s="16">
        <f>E32+E33</f>
        <v>3250</v>
      </c>
    </row>
    <row r="32" spans="1:5" s="5" customFormat="1" ht="103.5" customHeight="1" outlineLevel="1">
      <c r="A32" s="14" t="s">
        <v>37</v>
      </c>
      <c r="B32" s="23" t="s">
        <v>38</v>
      </c>
      <c r="C32" s="16">
        <v>200</v>
      </c>
      <c r="D32" s="16">
        <v>250</v>
      </c>
      <c r="E32" s="16">
        <v>250</v>
      </c>
    </row>
    <row r="33" spans="1:5" s="5" customFormat="1" ht="89.25" customHeight="1" outlineLevel="1">
      <c r="A33" s="24" t="s">
        <v>67</v>
      </c>
      <c r="B33" s="19" t="s">
        <v>68</v>
      </c>
      <c r="C33" s="16">
        <v>10000</v>
      </c>
      <c r="D33" s="16">
        <v>3000</v>
      </c>
      <c r="E33" s="16">
        <v>3000</v>
      </c>
    </row>
    <row r="34" spans="1:5" s="5" customFormat="1" ht="26.25" customHeight="1">
      <c r="A34" s="24" t="s">
        <v>57</v>
      </c>
      <c r="B34" s="25" t="s">
        <v>56</v>
      </c>
      <c r="C34" s="16">
        <f>C35</f>
        <v>1</v>
      </c>
      <c r="D34" s="16">
        <f>D35</f>
        <v>1</v>
      </c>
      <c r="E34" s="16">
        <f>E35</f>
        <v>1</v>
      </c>
    </row>
    <row r="35" spans="1:5" s="5" customFormat="1" ht="70.5" customHeight="1">
      <c r="A35" s="14" t="s">
        <v>24</v>
      </c>
      <c r="B35" s="15" t="s">
        <v>39</v>
      </c>
      <c r="C35" s="16">
        <v>1</v>
      </c>
      <c r="D35" s="16">
        <v>1</v>
      </c>
      <c r="E35" s="16">
        <v>1</v>
      </c>
    </row>
    <row r="36" spans="1:5" s="5" customFormat="1" ht="30" customHeight="1">
      <c r="A36" s="8" t="s">
        <v>40</v>
      </c>
      <c r="B36" s="26" t="s">
        <v>72</v>
      </c>
      <c r="C36" s="16">
        <v>230</v>
      </c>
      <c r="D36" s="16">
        <v>250</v>
      </c>
      <c r="E36" s="16">
        <v>270</v>
      </c>
    </row>
    <row r="37" spans="1:5" s="5" customFormat="1" ht="28.5" customHeight="1">
      <c r="A37" s="8" t="s">
        <v>69</v>
      </c>
      <c r="B37" s="27" t="s">
        <v>165</v>
      </c>
      <c r="C37" s="28">
        <f>C38+C73</f>
        <v>80856.4</v>
      </c>
      <c r="D37" s="28">
        <f>D38+D73</f>
        <v>84602</v>
      </c>
      <c r="E37" s="28">
        <f>E38+E73</f>
        <v>84602</v>
      </c>
    </row>
    <row r="38" spans="1:5" s="5" customFormat="1" ht="56.25" customHeight="1">
      <c r="A38" s="8" t="s">
        <v>70</v>
      </c>
      <c r="B38" s="29" t="s">
        <v>166</v>
      </c>
      <c r="C38" s="16">
        <f>C39+C50+C69+C41</f>
        <v>74856.4</v>
      </c>
      <c r="D38" s="16">
        <f>D39+D50+D69+D41</f>
        <v>79602</v>
      </c>
      <c r="E38" s="16">
        <f>E39+E50+E69+E41</f>
        <v>79602</v>
      </c>
    </row>
    <row r="39" spans="1:5" s="31" customFormat="1" ht="37.5">
      <c r="A39" s="11" t="s">
        <v>179</v>
      </c>
      <c r="B39" s="30" t="s">
        <v>167</v>
      </c>
      <c r="C39" s="28">
        <f>C40</f>
        <v>18330</v>
      </c>
      <c r="D39" s="28">
        <f>D40</f>
        <v>18751</v>
      </c>
      <c r="E39" s="28">
        <f>E40</f>
        <v>18751</v>
      </c>
    </row>
    <row r="40" spans="1:5" s="5" customFormat="1" ht="53.25" customHeight="1">
      <c r="A40" s="32" t="s">
        <v>180</v>
      </c>
      <c r="B40" s="33" t="s">
        <v>7</v>
      </c>
      <c r="C40" s="16">
        <v>18330</v>
      </c>
      <c r="D40" s="16">
        <v>18751</v>
      </c>
      <c r="E40" s="16">
        <v>18751</v>
      </c>
    </row>
    <row r="41" spans="1:5" s="5" customFormat="1" ht="45" customHeight="1">
      <c r="A41" s="14" t="s">
        <v>181</v>
      </c>
      <c r="B41" s="34" t="s">
        <v>182</v>
      </c>
      <c r="C41" s="28">
        <f>SUM(C42:C46)</f>
        <v>8891.5</v>
      </c>
      <c r="D41" s="28">
        <f>SUM(D42:D46)</f>
        <v>9141.5</v>
      </c>
      <c r="E41" s="28">
        <f>SUM(E42:E46)</f>
        <v>9141.5</v>
      </c>
    </row>
    <row r="42" spans="1:5" s="5" customFormat="1" ht="103.5" customHeight="1">
      <c r="A42" s="14" t="s">
        <v>183</v>
      </c>
      <c r="B42" s="35" t="s">
        <v>184</v>
      </c>
      <c r="C42" s="16">
        <v>7000</v>
      </c>
      <c r="D42" s="16">
        <v>7000</v>
      </c>
      <c r="E42" s="16">
        <v>7000</v>
      </c>
    </row>
    <row r="43" spans="1:5" s="5" customFormat="1" ht="101.25" customHeight="1">
      <c r="A43" s="36" t="s">
        <v>185</v>
      </c>
      <c r="B43" s="37" t="s">
        <v>186</v>
      </c>
      <c r="C43" s="16"/>
      <c r="D43" s="16">
        <v>250</v>
      </c>
      <c r="E43" s="16">
        <v>250</v>
      </c>
    </row>
    <row r="44" spans="1:5" s="5" customFormat="1" ht="87" customHeight="1">
      <c r="A44" s="36" t="s">
        <v>187</v>
      </c>
      <c r="B44" s="37" t="s">
        <v>188</v>
      </c>
      <c r="C44" s="16"/>
      <c r="D44" s="16"/>
      <c r="E44" s="16"/>
    </row>
    <row r="45" spans="1:5" s="5" customFormat="1" ht="53.25" customHeight="1">
      <c r="A45" s="36" t="s">
        <v>189</v>
      </c>
      <c r="B45" s="37" t="s">
        <v>190</v>
      </c>
      <c r="C45" s="16">
        <v>173.3</v>
      </c>
      <c r="D45" s="16">
        <v>173.3</v>
      </c>
      <c r="E45" s="16">
        <v>173.3</v>
      </c>
    </row>
    <row r="46" spans="1:5" s="5" customFormat="1" ht="28.5" customHeight="1">
      <c r="A46" s="14" t="s">
        <v>191</v>
      </c>
      <c r="B46" s="38" t="s">
        <v>192</v>
      </c>
      <c r="C46" s="16">
        <f>C48+C49</f>
        <v>1718.2</v>
      </c>
      <c r="D46" s="16">
        <f>D48+D49</f>
        <v>1718.2</v>
      </c>
      <c r="E46" s="16">
        <f>E48+E49</f>
        <v>1718.2</v>
      </c>
    </row>
    <row r="47" spans="1:5" s="5" customFormat="1" ht="18.75">
      <c r="A47" s="14" t="s">
        <v>193</v>
      </c>
      <c r="B47" s="39"/>
      <c r="C47" s="16"/>
      <c r="D47" s="16"/>
      <c r="E47" s="16"/>
    </row>
    <row r="48" spans="1:5" s="5" customFormat="1" ht="66.75" customHeight="1">
      <c r="A48" s="32"/>
      <c r="B48" s="39" t="s">
        <v>194</v>
      </c>
      <c r="C48" s="16">
        <v>1644.2</v>
      </c>
      <c r="D48" s="16">
        <v>1644.2</v>
      </c>
      <c r="E48" s="16">
        <v>1644.2</v>
      </c>
    </row>
    <row r="49" spans="1:5" s="31" customFormat="1" ht="83.25" customHeight="1">
      <c r="A49" s="32"/>
      <c r="B49" s="40" t="s">
        <v>195</v>
      </c>
      <c r="C49" s="16">
        <v>74</v>
      </c>
      <c r="D49" s="16">
        <v>74</v>
      </c>
      <c r="E49" s="16">
        <v>74</v>
      </c>
    </row>
    <row r="50" spans="1:5" s="5" customFormat="1" ht="46.5" customHeight="1">
      <c r="A50" s="11" t="s">
        <v>196</v>
      </c>
      <c r="B50" s="30" t="s">
        <v>168</v>
      </c>
      <c r="C50" s="28">
        <f>C51+C52+C59+C60+C61+C62+C63+C64+C65</f>
        <v>40627.899999999994</v>
      </c>
      <c r="D50" s="28">
        <f>D51+D52+D59+D60+D61+D62+D63+D64+D65</f>
        <v>45402.5</v>
      </c>
      <c r="E50" s="28">
        <f>E51+E52+E59+E60+E61+E62+E63+E64+E65</f>
        <v>45402.5</v>
      </c>
    </row>
    <row r="51" spans="1:5" s="5" customFormat="1" ht="63.75" customHeight="1">
      <c r="A51" s="14" t="s">
        <v>197</v>
      </c>
      <c r="B51" s="38" t="s">
        <v>32</v>
      </c>
      <c r="C51" s="16">
        <v>1281.2</v>
      </c>
      <c r="D51" s="16">
        <v>1281.2</v>
      </c>
      <c r="E51" s="16">
        <v>1281.2</v>
      </c>
    </row>
    <row r="52" spans="1:5" s="5" customFormat="1" ht="60.75" customHeight="1">
      <c r="A52" s="14" t="s">
        <v>198</v>
      </c>
      <c r="B52" s="38" t="s">
        <v>8</v>
      </c>
      <c r="C52" s="16">
        <f>SUM(C54:C58)</f>
        <v>3117.8</v>
      </c>
      <c r="D52" s="16">
        <f>SUM(D54:D58)</f>
        <v>3117.8</v>
      </c>
      <c r="E52" s="16">
        <f>SUM(E54:E58)</f>
        <v>3117.8</v>
      </c>
    </row>
    <row r="53" spans="1:5" s="5" customFormat="1" ht="18.75">
      <c r="A53" s="14" t="s">
        <v>0</v>
      </c>
      <c r="B53" s="38"/>
      <c r="C53" s="16"/>
      <c r="D53" s="16"/>
      <c r="E53" s="16"/>
    </row>
    <row r="54" spans="1:5" s="5" customFormat="1" ht="87" customHeight="1">
      <c r="A54" s="14"/>
      <c r="B54" s="38" t="s">
        <v>1</v>
      </c>
      <c r="C54" s="16">
        <v>251.3</v>
      </c>
      <c r="D54" s="16">
        <v>251.3</v>
      </c>
      <c r="E54" s="16">
        <v>251.3</v>
      </c>
    </row>
    <row r="55" spans="1:5" s="5" customFormat="1" ht="89.25" customHeight="1">
      <c r="A55" s="14"/>
      <c r="B55" s="38" t="s">
        <v>2</v>
      </c>
      <c r="C55" s="16">
        <v>296.8</v>
      </c>
      <c r="D55" s="16">
        <v>296.8</v>
      </c>
      <c r="E55" s="16">
        <v>296.8</v>
      </c>
    </row>
    <row r="56" spans="1:5" s="5" customFormat="1" ht="45.75" customHeight="1">
      <c r="A56" s="14"/>
      <c r="B56" s="38" t="s">
        <v>12</v>
      </c>
      <c r="C56" s="16">
        <v>736.8</v>
      </c>
      <c r="D56" s="16">
        <v>736.8</v>
      </c>
      <c r="E56" s="16">
        <v>736.8</v>
      </c>
    </row>
    <row r="57" spans="1:5" s="5" customFormat="1" ht="51.75" customHeight="1">
      <c r="A57" s="14"/>
      <c r="B57" s="38" t="s">
        <v>13</v>
      </c>
      <c r="C57" s="16">
        <v>248.4</v>
      </c>
      <c r="D57" s="16">
        <v>248.4</v>
      </c>
      <c r="E57" s="16">
        <v>248.4</v>
      </c>
    </row>
    <row r="58" spans="1:5" s="5" customFormat="1" ht="63" customHeight="1">
      <c r="A58" s="14"/>
      <c r="B58" s="38" t="s">
        <v>5</v>
      </c>
      <c r="C58" s="16">
        <v>1584.5</v>
      </c>
      <c r="D58" s="16">
        <v>1584.5</v>
      </c>
      <c r="E58" s="16">
        <v>1584.5</v>
      </c>
    </row>
    <row r="59" spans="1:5" s="5" customFormat="1" ht="67.5" customHeight="1">
      <c r="A59" s="14" t="s">
        <v>199</v>
      </c>
      <c r="B59" s="38" t="s">
        <v>3</v>
      </c>
      <c r="C59" s="16">
        <v>4442.3</v>
      </c>
      <c r="D59" s="16">
        <v>4442.3</v>
      </c>
      <c r="E59" s="16">
        <v>4442.3</v>
      </c>
    </row>
    <row r="60" spans="1:5" s="5" customFormat="1" ht="104.25" customHeight="1">
      <c r="A60" s="14" t="s">
        <v>200</v>
      </c>
      <c r="B60" s="38" t="s">
        <v>9</v>
      </c>
      <c r="C60" s="16">
        <v>496.8</v>
      </c>
      <c r="D60" s="16">
        <v>496.8</v>
      </c>
      <c r="E60" s="16">
        <v>496.8</v>
      </c>
    </row>
    <row r="61" spans="1:5" s="5" customFormat="1" ht="94.5" customHeight="1">
      <c r="A61" s="14" t="s">
        <v>201</v>
      </c>
      <c r="B61" s="38" t="s">
        <v>64</v>
      </c>
      <c r="C61" s="16">
        <v>2102.4</v>
      </c>
      <c r="D61" s="16">
        <v>2102.4</v>
      </c>
      <c r="E61" s="16">
        <v>2102.4</v>
      </c>
    </row>
    <row r="62" spans="1:5" s="5" customFormat="1" ht="68.25" customHeight="1">
      <c r="A62" s="14" t="s">
        <v>202</v>
      </c>
      <c r="B62" s="38" t="s">
        <v>30</v>
      </c>
      <c r="C62" s="16">
        <v>668</v>
      </c>
      <c r="D62" s="16">
        <v>686.9</v>
      </c>
      <c r="E62" s="16">
        <v>686.9</v>
      </c>
    </row>
    <row r="63" spans="1:5" s="5" customFormat="1" ht="75.75" customHeight="1">
      <c r="A63" s="14" t="s">
        <v>203</v>
      </c>
      <c r="B63" s="38" t="s">
        <v>169</v>
      </c>
      <c r="C63" s="16">
        <v>4.8</v>
      </c>
      <c r="D63" s="16">
        <v>25.1</v>
      </c>
      <c r="E63" s="16">
        <v>25.1</v>
      </c>
    </row>
    <row r="64" spans="1:5" s="5" customFormat="1" ht="81" customHeight="1">
      <c r="A64" s="14" t="s">
        <v>204</v>
      </c>
      <c r="B64" s="38" t="s">
        <v>31</v>
      </c>
      <c r="C64" s="16">
        <v>72.6</v>
      </c>
      <c r="D64" s="16">
        <v>72.6</v>
      </c>
      <c r="E64" s="16">
        <v>72.6</v>
      </c>
    </row>
    <row r="65" spans="1:5" s="5" customFormat="1" ht="47.25" customHeight="1">
      <c r="A65" s="14" t="s">
        <v>205</v>
      </c>
      <c r="B65" s="38" t="s">
        <v>4</v>
      </c>
      <c r="C65" s="16">
        <f>C67+C68</f>
        <v>28442</v>
      </c>
      <c r="D65" s="16">
        <f>D67+D68</f>
        <v>33177.4</v>
      </c>
      <c r="E65" s="16">
        <f>E67+E68</f>
        <v>33177.4</v>
      </c>
    </row>
    <row r="66" spans="1:5" s="5" customFormat="1" ht="18.75">
      <c r="A66" s="14" t="s">
        <v>0</v>
      </c>
      <c r="B66" s="38"/>
      <c r="C66" s="16"/>
      <c r="D66" s="16"/>
      <c r="E66" s="16"/>
    </row>
    <row r="67" spans="1:5" s="5" customFormat="1" ht="55.5" customHeight="1">
      <c r="A67" s="14"/>
      <c r="B67" s="38" t="s">
        <v>6</v>
      </c>
      <c r="C67" s="16">
        <v>28342</v>
      </c>
      <c r="D67" s="16">
        <v>33077.4</v>
      </c>
      <c r="E67" s="16">
        <v>33077.4</v>
      </c>
    </row>
    <row r="68" spans="1:5" s="5" customFormat="1" ht="99" customHeight="1">
      <c r="A68" s="14"/>
      <c r="B68" s="39" t="s">
        <v>170</v>
      </c>
      <c r="C68" s="16">
        <v>100</v>
      </c>
      <c r="D68" s="16">
        <v>100</v>
      </c>
      <c r="E68" s="16">
        <v>100</v>
      </c>
    </row>
    <row r="69" spans="1:5" s="5" customFormat="1" ht="40.5" customHeight="1">
      <c r="A69" s="11" t="s">
        <v>206</v>
      </c>
      <c r="B69" s="41" t="s">
        <v>60</v>
      </c>
      <c r="C69" s="42">
        <f>C70+C72+C71</f>
        <v>7007</v>
      </c>
      <c r="D69" s="42">
        <f>D70+D72+D71</f>
        <v>6307</v>
      </c>
      <c r="E69" s="42">
        <f>E70+E72+E71</f>
        <v>6307</v>
      </c>
    </row>
    <row r="70" spans="1:5" s="5" customFormat="1" ht="96" customHeight="1">
      <c r="A70" s="14" t="s">
        <v>207</v>
      </c>
      <c r="B70" s="38" t="s">
        <v>61</v>
      </c>
      <c r="C70" s="43">
        <v>136</v>
      </c>
      <c r="D70" s="43">
        <v>136</v>
      </c>
      <c r="E70" s="43">
        <v>136</v>
      </c>
    </row>
    <row r="71" spans="1:5" ht="95.25" customHeight="1">
      <c r="A71" s="14" t="s">
        <v>208</v>
      </c>
      <c r="B71" s="38" t="s">
        <v>209</v>
      </c>
      <c r="C71" s="43">
        <v>6171</v>
      </c>
      <c r="D71" s="43">
        <v>6171</v>
      </c>
      <c r="E71" s="43">
        <v>6171</v>
      </c>
    </row>
    <row r="72" spans="1:5" ht="57" customHeight="1">
      <c r="A72" s="14" t="s">
        <v>210</v>
      </c>
      <c r="B72" s="44" t="s">
        <v>211</v>
      </c>
      <c r="C72" s="43">
        <v>700</v>
      </c>
      <c r="D72" s="43"/>
      <c r="E72" s="43"/>
    </row>
    <row r="73" spans="1:5" ht="45.75" customHeight="1">
      <c r="A73" s="45" t="s">
        <v>65</v>
      </c>
      <c r="B73" s="44" t="s">
        <v>175</v>
      </c>
      <c r="C73" s="46">
        <v>6000</v>
      </c>
      <c r="D73" s="46">
        <v>5000</v>
      </c>
      <c r="E73" s="46">
        <v>5000</v>
      </c>
    </row>
    <row r="74" spans="1:5" ht="55.5" customHeight="1">
      <c r="A74" s="47" t="s">
        <v>212</v>
      </c>
      <c r="B74" s="48" t="s">
        <v>66</v>
      </c>
      <c r="C74" s="49">
        <v>6000</v>
      </c>
      <c r="D74" s="49">
        <v>5000</v>
      </c>
      <c r="E74" s="49">
        <v>5000</v>
      </c>
    </row>
  </sheetData>
  <sheetProtection/>
  <mergeCells count="5">
    <mergeCell ref="A6:E6"/>
    <mergeCell ref="A8:A9"/>
    <mergeCell ref="B8:B9"/>
    <mergeCell ref="C8:E8"/>
    <mergeCell ref="C3:E3"/>
  </mergeCells>
  <printOptions/>
  <pageMargins left="0.59" right="0.39" top="0.9107142857142857" bottom="0.8214285714285714" header="0.5" footer="0.5"/>
  <pageSetup horizontalDpi="600" verticalDpi="600" orientation="portrait" paperSize="9" scale="56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BQ51"/>
  <sheetViews>
    <sheetView showZeros="0" tabSelected="1" view="pageBreakPreview" zoomScale="75" zoomScaleNormal="87" zoomScaleSheetLayoutView="75" zoomScalePageLayoutView="0" workbookViewId="0" topLeftCell="A1">
      <selection activeCell="A1" sqref="A1:F1"/>
    </sheetView>
  </sheetViews>
  <sheetFormatPr defaultColWidth="8.875" defaultRowHeight="12.75"/>
  <cols>
    <col min="1" max="1" width="75.625" style="51" customWidth="1"/>
    <col min="2" max="2" width="10.75390625" style="52" customWidth="1"/>
    <col min="3" max="3" width="10.625" style="52" customWidth="1"/>
    <col min="4" max="4" width="11.625" style="52" customWidth="1"/>
    <col min="5" max="5" width="11.75390625" style="52" customWidth="1"/>
    <col min="6" max="6" width="12.125" style="52" customWidth="1"/>
    <col min="7" max="7" width="5.625" style="52" customWidth="1"/>
    <col min="8" max="8" width="9.125" style="52" customWidth="1"/>
    <col min="9" max="9" width="7.75390625" style="52" customWidth="1"/>
    <col min="10" max="10" width="11.375" style="52" customWidth="1"/>
    <col min="11" max="16384" width="8.875" style="52" customWidth="1"/>
  </cols>
  <sheetData>
    <row r="1" spans="1:6" ht="18.75">
      <c r="A1" s="77" t="s">
        <v>215</v>
      </c>
      <c r="B1" s="77"/>
      <c r="C1" s="77"/>
      <c r="D1" s="77"/>
      <c r="E1" s="77"/>
      <c r="F1" s="77"/>
    </row>
    <row r="2" spans="1:6" ht="18.75">
      <c r="A2" s="53"/>
      <c r="B2" s="54"/>
      <c r="C2" s="54"/>
      <c r="D2" s="54"/>
      <c r="E2" s="54"/>
      <c r="F2" s="54"/>
    </row>
    <row r="3" spans="1:6" ht="18.75">
      <c r="A3" s="53"/>
      <c r="B3" s="54"/>
      <c r="C3" s="54"/>
      <c r="D3" s="54"/>
      <c r="E3" s="54"/>
      <c r="F3" s="54"/>
    </row>
    <row r="4" spans="1:6" ht="18.75">
      <c r="A4" s="78" t="s">
        <v>74</v>
      </c>
      <c r="B4" s="80" t="s">
        <v>75</v>
      </c>
      <c r="C4" s="80" t="s">
        <v>76</v>
      </c>
      <c r="D4" s="81" t="s">
        <v>77</v>
      </c>
      <c r="E4" s="81"/>
      <c r="F4" s="81"/>
    </row>
    <row r="5" spans="1:6" ht="37.5">
      <c r="A5" s="79"/>
      <c r="B5" s="80"/>
      <c r="C5" s="80"/>
      <c r="D5" s="55" t="s">
        <v>164</v>
      </c>
      <c r="E5" s="55" t="s">
        <v>176</v>
      </c>
      <c r="F5" s="55" t="s">
        <v>177</v>
      </c>
    </row>
    <row r="6" spans="1:6" s="61" customFormat="1" ht="18.75">
      <c r="A6" s="57" t="s">
        <v>78</v>
      </c>
      <c r="B6" s="58"/>
      <c r="C6" s="59"/>
      <c r="D6" s="60">
        <f>D7+D15+D18+D23+D29+D35+D38+D43+D45+D47+D50+D27</f>
        <v>142663.2</v>
      </c>
      <c r="E6" s="60">
        <f>E7+E15+E18+E23+E29+E35+E38+E43+E45+E47+E50+E27</f>
        <v>141007.9</v>
      </c>
      <c r="F6" s="60">
        <f>F7+F15+F18+F23+F29+F35+F38+F43+F45+F47+F50+F27</f>
        <v>142985.4</v>
      </c>
    </row>
    <row r="7" spans="1:6" s="61" customFormat="1" ht="18.75">
      <c r="A7" s="57" t="s">
        <v>79</v>
      </c>
      <c r="B7" s="58" t="s">
        <v>80</v>
      </c>
      <c r="C7" s="59">
        <v>0</v>
      </c>
      <c r="D7" s="60">
        <f>D8+D10+D12+D13+D14+D9+D11</f>
        <v>25095</v>
      </c>
      <c r="E7" s="60">
        <f>E8+E10+E12+E13+E14+E9+E11</f>
        <v>23858.399999999998</v>
      </c>
      <c r="F7" s="60">
        <f>F8+F10+F12+F13+F14+F9+F11</f>
        <v>23918.399999999998</v>
      </c>
    </row>
    <row r="8" spans="1:6" s="61" customFormat="1" ht="37.5">
      <c r="A8" s="62" t="s">
        <v>81</v>
      </c>
      <c r="B8" s="63" t="s">
        <v>80</v>
      </c>
      <c r="C8" s="63" t="s">
        <v>82</v>
      </c>
      <c r="D8" s="64">
        <f>'[1]прил 8'!G17</f>
        <v>1021.8</v>
      </c>
      <c r="E8" s="64">
        <f>'[1]прил 8'!H17</f>
        <v>1021.8</v>
      </c>
      <c r="F8" s="64">
        <f>'[1]прил 8'!I17</f>
        <v>1021.8</v>
      </c>
    </row>
    <row r="9" spans="1:6" s="61" customFormat="1" ht="56.25">
      <c r="A9" s="62" t="s">
        <v>83</v>
      </c>
      <c r="B9" s="63" t="s">
        <v>80</v>
      </c>
      <c r="C9" s="63" t="s">
        <v>84</v>
      </c>
      <c r="D9" s="64">
        <f>'[1]прил 8'!G23</f>
        <v>10</v>
      </c>
      <c r="E9" s="64">
        <f>'[1]прил 8'!H23</f>
        <v>9</v>
      </c>
      <c r="F9" s="64">
        <f>'[1]прил 8'!I23</f>
        <v>9</v>
      </c>
    </row>
    <row r="10" spans="1:6" ht="56.25">
      <c r="A10" s="62" t="s">
        <v>85</v>
      </c>
      <c r="B10" s="63" t="s">
        <v>80</v>
      </c>
      <c r="C10" s="63" t="s">
        <v>86</v>
      </c>
      <c r="D10" s="64">
        <f>'[1]прил 8'!G29</f>
        <v>11167</v>
      </c>
      <c r="E10" s="64">
        <f>'[1]прил 8'!H29</f>
        <v>11010</v>
      </c>
      <c r="F10" s="64">
        <f>'[1]прил 8'!I29</f>
        <v>11010</v>
      </c>
    </row>
    <row r="11" spans="1:6" ht="18.75">
      <c r="A11" s="62" t="s">
        <v>171</v>
      </c>
      <c r="B11" s="63" t="s">
        <v>80</v>
      </c>
      <c r="C11" s="63" t="s">
        <v>172</v>
      </c>
      <c r="D11" s="64">
        <f>'[1]прил 8'!G41</f>
        <v>4.8</v>
      </c>
      <c r="E11" s="64">
        <f>'[1]прил 8'!H41</f>
        <v>25.1</v>
      </c>
      <c r="F11" s="64">
        <f>'[1]прил 8'!I41</f>
        <v>25.1</v>
      </c>
    </row>
    <row r="12" spans="1:6" ht="36.75" customHeight="1">
      <c r="A12" s="62" t="s">
        <v>87</v>
      </c>
      <c r="B12" s="63" t="s">
        <v>80</v>
      </c>
      <c r="C12" s="63" t="s">
        <v>88</v>
      </c>
      <c r="D12" s="64">
        <f>'[1]прил 8'!G47</f>
        <v>3624.8000000000006</v>
      </c>
      <c r="E12" s="64">
        <f>'[1]прил 8'!H47</f>
        <v>3480.9</v>
      </c>
      <c r="F12" s="64">
        <f>'[1]прил 8'!I47</f>
        <v>3480.9</v>
      </c>
    </row>
    <row r="13" spans="1:6" ht="18.75">
      <c r="A13" s="62" t="s">
        <v>89</v>
      </c>
      <c r="B13" s="63" t="s">
        <v>80</v>
      </c>
      <c r="C13" s="63" t="s">
        <v>90</v>
      </c>
      <c r="D13" s="64">
        <f>'[1]прил 8'!G66</f>
        <v>30</v>
      </c>
      <c r="E13" s="64">
        <f>'[1]прил 8'!H66</f>
        <v>30</v>
      </c>
      <c r="F13" s="64">
        <f>'[1]прил 8'!I66</f>
        <v>30</v>
      </c>
    </row>
    <row r="14" spans="1:6" ht="18.75">
      <c r="A14" s="62" t="s">
        <v>91</v>
      </c>
      <c r="B14" s="63" t="s">
        <v>80</v>
      </c>
      <c r="C14" s="63" t="s">
        <v>92</v>
      </c>
      <c r="D14" s="64">
        <f>'[1]прил 8'!G72</f>
        <v>9236.6</v>
      </c>
      <c r="E14" s="64">
        <f>'[1]прил 8'!H72</f>
        <v>8281.6</v>
      </c>
      <c r="F14" s="64">
        <f>'[1]прил 8'!I72</f>
        <v>8341.6</v>
      </c>
    </row>
    <row r="15" spans="1:6" ht="18.75">
      <c r="A15" s="57" t="s">
        <v>93</v>
      </c>
      <c r="B15" s="58" t="s">
        <v>94</v>
      </c>
      <c r="C15" s="56">
        <v>0</v>
      </c>
      <c r="D15" s="60">
        <f>D16+D17</f>
        <v>688</v>
      </c>
      <c r="E15" s="60">
        <f>E16+E17</f>
        <v>706.9</v>
      </c>
      <c r="F15" s="60">
        <f>F16+F17</f>
        <v>686.9</v>
      </c>
    </row>
    <row r="16" spans="1:6" ht="18.75">
      <c r="A16" s="62" t="s">
        <v>95</v>
      </c>
      <c r="B16" s="63" t="s">
        <v>94</v>
      </c>
      <c r="C16" s="63" t="s">
        <v>96</v>
      </c>
      <c r="D16" s="64">
        <f>'[1]прил 8'!G186</f>
        <v>668</v>
      </c>
      <c r="E16" s="64">
        <f>'[1]прил 8'!H186</f>
        <v>686.9</v>
      </c>
      <c r="F16" s="64">
        <f>'[1]прил 8'!I186</f>
        <v>686.9</v>
      </c>
    </row>
    <row r="17" spans="1:69" ht="18.75">
      <c r="A17" s="62" t="s">
        <v>97</v>
      </c>
      <c r="B17" s="63" t="s">
        <v>94</v>
      </c>
      <c r="C17" s="63" t="s">
        <v>98</v>
      </c>
      <c r="D17" s="64">
        <f>'[1]прил 8'!G192</f>
        <v>20</v>
      </c>
      <c r="E17" s="64">
        <f>'[1]прил 8'!H192</f>
        <v>20</v>
      </c>
      <c r="F17" s="64">
        <f>'[1]прил 8'!I192</f>
        <v>0</v>
      </c>
      <c r="BO17" s="54"/>
      <c r="BP17" s="54"/>
      <c r="BQ17" s="54"/>
    </row>
    <row r="18" spans="1:69" ht="18.75">
      <c r="A18" s="57" t="s">
        <v>99</v>
      </c>
      <c r="B18" s="58" t="s">
        <v>100</v>
      </c>
      <c r="C18" s="56">
        <v>0</v>
      </c>
      <c r="D18" s="60">
        <f>D20+D22+D21+D19</f>
        <v>16085.900000000001</v>
      </c>
      <c r="E18" s="60">
        <f>E20+E22+E21+E19</f>
        <v>16405.5</v>
      </c>
      <c r="F18" s="60">
        <f>F20+F22+F21+F19</f>
        <v>16385.5</v>
      </c>
      <c r="BO18" s="54"/>
      <c r="BP18" s="54"/>
      <c r="BQ18" s="54"/>
    </row>
    <row r="19" spans="1:69" ht="18.75">
      <c r="A19" s="62" t="s">
        <v>173</v>
      </c>
      <c r="B19" s="63" t="s">
        <v>100</v>
      </c>
      <c r="C19" s="63" t="s">
        <v>174</v>
      </c>
      <c r="D19" s="64">
        <f>'[1]прил 8'!G222</f>
        <v>20</v>
      </c>
      <c r="E19" s="64">
        <f>'[1]прил 8'!H222</f>
        <v>20</v>
      </c>
      <c r="F19" s="64">
        <f>'[1]прил 8'!I222</f>
        <v>0</v>
      </c>
      <c r="BO19" s="54"/>
      <c r="BP19" s="54"/>
      <c r="BQ19" s="54"/>
    </row>
    <row r="20" spans="1:69" ht="18.75">
      <c r="A20" s="62" t="s">
        <v>101</v>
      </c>
      <c r="B20" s="63" t="s">
        <v>100</v>
      </c>
      <c r="C20" s="63" t="s">
        <v>102</v>
      </c>
      <c r="D20" s="64">
        <f>'[1]прил 8'!G229</f>
        <v>500</v>
      </c>
      <c r="E20" s="64">
        <f>'[1]прил 8'!H229</f>
        <v>500</v>
      </c>
      <c r="F20" s="64">
        <f>'[1]прил 8'!I229</f>
        <v>500</v>
      </c>
      <c r="BO20" s="54"/>
      <c r="BP20" s="54"/>
      <c r="BQ20" s="54"/>
    </row>
    <row r="21" spans="1:69" ht="18.75">
      <c r="A21" s="62" t="s">
        <v>103</v>
      </c>
      <c r="B21" s="63" t="s">
        <v>100</v>
      </c>
      <c r="C21" s="63" t="s">
        <v>104</v>
      </c>
      <c r="D21" s="64">
        <f>'[1]прил 8'!G235</f>
        <v>15505.900000000001</v>
      </c>
      <c r="E21" s="64">
        <f>'[1]прил 8'!H235</f>
        <v>15845.5</v>
      </c>
      <c r="F21" s="64">
        <f>'[1]прил 8'!I235</f>
        <v>15845.5</v>
      </c>
      <c r="BO21" s="54"/>
      <c r="BP21" s="54"/>
      <c r="BQ21" s="54"/>
    </row>
    <row r="22" spans="1:6" ht="18.75">
      <c r="A22" s="62" t="s">
        <v>105</v>
      </c>
      <c r="B22" s="63" t="s">
        <v>100</v>
      </c>
      <c r="C22" s="63" t="s">
        <v>106</v>
      </c>
      <c r="D22" s="64">
        <f>'[1]прил 8'!G254</f>
        <v>60</v>
      </c>
      <c r="E22" s="64">
        <f>'[1]прил 8'!H254</f>
        <v>40</v>
      </c>
      <c r="F22" s="64">
        <f>'[1]прил 8'!I254</f>
        <v>40</v>
      </c>
    </row>
    <row r="23" spans="1:6" ht="18.75">
      <c r="A23" s="57" t="s">
        <v>107</v>
      </c>
      <c r="B23" s="58" t="s">
        <v>108</v>
      </c>
      <c r="C23" s="58">
        <v>0</v>
      </c>
      <c r="D23" s="60">
        <f>D24+D25+D26</f>
        <v>1190.6</v>
      </c>
      <c r="E23" s="60">
        <f>E24+E25+E26</f>
        <v>980</v>
      </c>
      <c r="F23" s="60">
        <f>F24+F25+F26</f>
        <v>980</v>
      </c>
    </row>
    <row r="24" spans="1:6" ht="18.75">
      <c r="A24" s="62" t="s">
        <v>109</v>
      </c>
      <c r="B24" s="63" t="s">
        <v>108</v>
      </c>
      <c r="C24" s="63" t="s">
        <v>110</v>
      </c>
      <c r="D24" s="64">
        <f>'[1]прил 8'!G269</f>
        <v>77</v>
      </c>
      <c r="E24" s="64">
        <f>'[1]прил 8'!H269</f>
        <v>65</v>
      </c>
      <c r="F24" s="64">
        <f>'[1]прил 8'!I269</f>
        <v>65</v>
      </c>
    </row>
    <row r="25" spans="1:6" ht="18.75">
      <c r="A25" s="62" t="s">
        <v>111</v>
      </c>
      <c r="B25" s="63" t="s">
        <v>108</v>
      </c>
      <c r="C25" s="63" t="s">
        <v>112</v>
      </c>
      <c r="D25" s="64">
        <f>'[1]прил 8'!G275</f>
        <v>780</v>
      </c>
      <c r="E25" s="64">
        <f>'[1]прил 8'!H275</f>
        <v>780</v>
      </c>
      <c r="F25" s="64">
        <f>'[1]прил 8'!I275</f>
        <v>780</v>
      </c>
    </row>
    <row r="26" spans="1:6" ht="18.75">
      <c r="A26" s="62" t="s">
        <v>113</v>
      </c>
      <c r="B26" s="63" t="s">
        <v>108</v>
      </c>
      <c r="C26" s="63" t="s">
        <v>114</v>
      </c>
      <c r="D26" s="64">
        <f>'[1]прил 8'!G287</f>
        <v>333.6</v>
      </c>
      <c r="E26" s="64">
        <f>'[1]прил 8'!H287</f>
        <v>135</v>
      </c>
      <c r="F26" s="64">
        <f>'[1]прил 8'!I287</f>
        <v>135</v>
      </c>
    </row>
    <row r="27" spans="1:6" ht="18.75">
      <c r="A27" s="57" t="s">
        <v>115</v>
      </c>
      <c r="B27" s="58" t="s">
        <v>116</v>
      </c>
      <c r="C27" s="58"/>
      <c r="D27" s="60">
        <f>D28</f>
        <v>20</v>
      </c>
      <c r="E27" s="60">
        <f>E28</f>
        <v>20</v>
      </c>
      <c r="F27" s="60">
        <f>F28</f>
        <v>0</v>
      </c>
    </row>
    <row r="28" spans="1:6" ht="37.5">
      <c r="A28" s="62" t="s">
        <v>117</v>
      </c>
      <c r="B28" s="63" t="s">
        <v>116</v>
      </c>
      <c r="C28" s="63" t="s">
        <v>118</v>
      </c>
      <c r="D28" s="64">
        <f>'[1]прил 8'!G306</f>
        <v>20</v>
      </c>
      <c r="E28" s="64">
        <f>'[1]прил 8'!H306</f>
        <v>20</v>
      </c>
      <c r="F28" s="64">
        <f>'[1]прил 8'!I306</f>
        <v>0</v>
      </c>
    </row>
    <row r="29" spans="1:6" ht="18.75">
      <c r="A29" s="57" t="s">
        <v>119</v>
      </c>
      <c r="B29" s="58" t="s">
        <v>120</v>
      </c>
      <c r="C29" s="58">
        <v>0</v>
      </c>
      <c r="D29" s="60">
        <f>SUM(D30:D34)</f>
        <v>80900.6</v>
      </c>
      <c r="E29" s="60">
        <f>SUM(E30:E34)</f>
        <v>79936</v>
      </c>
      <c r="F29" s="60">
        <f>SUM(F30:F34)</f>
        <v>79944.99999999999</v>
      </c>
    </row>
    <row r="30" spans="1:6" ht="18.75">
      <c r="A30" s="62" t="s">
        <v>121</v>
      </c>
      <c r="B30" s="63" t="s">
        <v>120</v>
      </c>
      <c r="C30" s="63" t="s">
        <v>122</v>
      </c>
      <c r="D30" s="65">
        <f>'[1]прил 8'!G316</f>
        <v>12425.8</v>
      </c>
      <c r="E30" s="65">
        <f>'[1]прил 8'!H316</f>
        <v>14293.8</v>
      </c>
      <c r="F30" s="65">
        <f>'[1]прил 8'!I316</f>
        <v>14293.8</v>
      </c>
    </row>
    <row r="31" spans="1:6" ht="18.75">
      <c r="A31" s="62" t="s">
        <v>123</v>
      </c>
      <c r="B31" s="63" t="s">
        <v>120</v>
      </c>
      <c r="C31" s="63" t="s">
        <v>124</v>
      </c>
      <c r="D31" s="65">
        <f>'[1]прил 8'!G356</f>
        <v>59659.8</v>
      </c>
      <c r="E31" s="65">
        <f>'[1]прил 8'!H356</f>
        <v>57696.200000000004</v>
      </c>
      <c r="F31" s="65">
        <f>'[1]прил 8'!I356</f>
        <v>57705.19999999999</v>
      </c>
    </row>
    <row r="32" spans="1:6" ht="18.75">
      <c r="A32" s="62" t="s">
        <v>125</v>
      </c>
      <c r="B32" s="63" t="s">
        <v>120</v>
      </c>
      <c r="C32" s="63" t="s">
        <v>126</v>
      </c>
      <c r="D32" s="65">
        <f>'[1]прил 8'!G449</f>
        <v>5582</v>
      </c>
      <c r="E32" s="65">
        <f>'[1]прил 8'!H449</f>
        <v>4765</v>
      </c>
      <c r="F32" s="65">
        <f>'[1]прил 8'!I449</f>
        <v>4765</v>
      </c>
    </row>
    <row r="33" spans="1:6" ht="18.75">
      <c r="A33" s="62" t="s">
        <v>127</v>
      </c>
      <c r="B33" s="63" t="s">
        <v>120</v>
      </c>
      <c r="C33" s="63" t="s">
        <v>128</v>
      </c>
      <c r="D33" s="64">
        <f>'[1]прил 8'!G483</f>
        <v>270</v>
      </c>
      <c r="E33" s="64">
        <f>'[1]прил 8'!H483</f>
        <v>247</v>
      </c>
      <c r="F33" s="64">
        <f>'[1]прил 8'!I483</f>
        <v>247</v>
      </c>
    </row>
    <row r="34" spans="1:6" ht="18.75">
      <c r="A34" s="62" t="s">
        <v>129</v>
      </c>
      <c r="B34" s="63" t="s">
        <v>120</v>
      </c>
      <c r="C34" s="63" t="s">
        <v>130</v>
      </c>
      <c r="D34" s="64">
        <f>'[1]прил 8'!G514</f>
        <v>2963</v>
      </c>
      <c r="E34" s="64">
        <f>'[1]прил 8'!H514</f>
        <v>2934</v>
      </c>
      <c r="F34" s="64">
        <f>'[1]прил 8'!I514</f>
        <v>2934</v>
      </c>
    </row>
    <row r="35" spans="1:6" ht="18.75">
      <c r="A35" s="57" t="s">
        <v>131</v>
      </c>
      <c r="B35" s="58" t="s">
        <v>132</v>
      </c>
      <c r="C35" s="58">
        <v>0</v>
      </c>
      <c r="D35" s="60">
        <f>D36+D37</f>
        <v>7590.4</v>
      </c>
      <c r="E35" s="60">
        <f>E36+E37</f>
        <v>6775.4</v>
      </c>
      <c r="F35" s="60">
        <f>F36+F37</f>
        <v>6775.4</v>
      </c>
    </row>
    <row r="36" spans="1:6" ht="18.75">
      <c r="A36" s="62" t="s">
        <v>133</v>
      </c>
      <c r="B36" s="63" t="s">
        <v>132</v>
      </c>
      <c r="C36" s="63" t="s">
        <v>134</v>
      </c>
      <c r="D36" s="64">
        <f>'[1]прил 8'!G536</f>
        <v>6594</v>
      </c>
      <c r="E36" s="64">
        <f>'[1]прил 8'!H536</f>
        <v>5783</v>
      </c>
      <c r="F36" s="64">
        <f>'[1]прил 8'!I536</f>
        <v>5783</v>
      </c>
    </row>
    <row r="37" spans="1:6" ht="18.75">
      <c r="A37" s="62" t="s">
        <v>135</v>
      </c>
      <c r="B37" s="63" t="s">
        <v>132</v>
      </c>
      <c r="C37" s="63" t="s">
        <v>136</v>
      </c>
      <c r="D37" s="64">
        <f>'[1]прил 8'!G572</f>
        <v>996.4</v>
      </c>
      <c r="E37" s="64">
        <f>'[1]прил 8'!H572</f>
        <v>992.4</v>
      </c>
      <c r="F37" s="64">
        <f>'[1]прил 8'!I572</f>
        <v>992.4</v>
      </c>
    </row>
    <row r="38" spans="1:6" ht="18.75">
      <c r="A38" s="57" t="s">
        <v>137</v>
      </c>
      <c r="B38" s="58" t="s">
        <v>138</v>
      </c>
      <c r="C38" s="58">
        <v>0</v>
      </c>
      <c r="D38" s="60">
        <f>D39+D40+D41+D42</f>
        <v>8698.199999999999</v>
      </c>
      <c r="E38" s="60">
        <f>E39+E40+E41+E42</f>
        <v>8698.199999999999</v>
      </c>
      <c r="F38" s="60">
        <f>F39+F40+F41+F42</f>
        <v>8698.199999999999</v>
      </c>
    </row>
    <row r="39" spans="1:6" ht="18.75">
      <c r="A39" s="66" t="s">
        <v>139</v>
      </c>
      <c r="B39" s="63" t="s">
        <v>138</v>
      </c>
      <c r="C39" s="63" t="s">
        <v>140</v>
      </c>
      <c r="D39" s="64">
        <f>'[1]прил 8'!G587</f>
        <v>216</v>
      </c>
      <c r="E39" s="64">
        <f>'[1]прил 8'!H587</f>
        <v>216</v>
      </c>
      <c r="F39" s="64">
        <f>'[1]прил 8'!I587</f>
        <v>216</v>
      </c>
    </row>
    <row r="40" spans="1:6" ht="18.75">
      <c r="A40" s="62" t="s">
        <v>141</v>
      </c>
      <c r="B40" s="63" t="s">
        <v>138</v>
      </c>
      <c r="C40" s="63" t="s">
        <v>142</v>
      </c>
      <c r="D40" s="64">
        <f>'[1]прил 8'!G593</f>
        <v>208</v>
      </c>
      <c r="E40" s="64">
        <f>'[1]прил 8'!H593</f>
        <v>208</v>
      </c>
      <c r="F40" s="64">
        <f>'[1]прил 8'!I593</f>
        <v>208</v>
      </c>
    </row>
    <row r="41" spans="1:6" ht="18.75">
      <c r="A41" s="62" t="s">
        <v>143</v>
      </c>
      <c r="B41" s="63" t="s">
        <v>138</v>
      </c>
      <c r="C41" s="63" t="s">
        <v>144</v>
      </c>
      <c r="D41" s="64">
        <f>'[1]прил 8'!G609</f>
        <v>7537.4</v>
      </c>
      <c r="E41" s="64">
        <f>'[1]прил 8'!H609</f>
        <v>7537.4</v>
      </c>
      <c r="F41" s="64">
        <f>'[1]прил 8'!I609</f>
        <v>7537.4</v>
      </c>
    </row>
    <row r="42" spans="1:6" ht="18.75">
      <c r="A42" s="62" t="s">
        <v>145</v>
      </c>
      <c r="B42" s="63" t="s">
        <v>138</v>
      </c>
      <c r="C42" s="63" t="s">
        <v>146</v>
      </c>
      <c r="D42" s="64">
        <f>'[1]прил 8'!G647</f>
        <v>736.8</v>
      </c>
      <c r="E42" s="64">
        <f>'[1]прил 8'!H647</f>
        <v>736.8</v>
      </c>
      <c r="F42" s="64">
        <f>'[1]прил 8'!I647</f>
        <v>736.8</v>
      </c>
    </row>
    <row r="43" spans="1:6" ht="18.75">
      <c r="A43" s="57" t="s">
        <v>147</v>
      </c>
      <c r="B43" s="58" t="s">
        <v>148</v>
      </c>
      <c r="C43" s="63"/>
      <c r="D43" s="60">
        <f>D44</f>
        <v>725</v>
      </c>
      <c r="E43" s="60">
        <f>E44</f>
        <v>80</v>
      </c>
      <c r="F43" s="60">
        <f>F44</f>
        <v>90</v>
      </c>
    </row>
    <row r="44" spans="1:6" ht="18.75">
      <c r="A44" s="62" t="s">
        <v>149</v>
      </c>
      <c r="B44" s="63" t="s">
        <v>148</v>
      </c>
      <c r="C44" s="63" t="s">
        <v>150</v>
      </c>
      <c r="D44" s="64">
        <f>'[1]прил 8'!G659</f>
        <v>725</v>
      </c>
      <c r="E44" s="64">
        <f>'[1]прил 8'!H659</f>
        <v>80</v>
      </c>
      <c r="F44" s="64">
        <f>'[1]прил 8'!I659</f>
        <v>90</v>
      </c>
    </row>
    <row r="45" spans="1:6" ht="37.5">
      <c r="A45" s="57" t="s">
        <v>151</v>
      </c>
      <c r="B45" s="58" t="s">
        <v>152</v>
      </c>
      <c r="C45" s="63"/>
      <c r="D45" s="60">
        <f>D46</f>
        <v>3</v>
      </c>
      <c r="E45" s="60">
        <f>E46</f>
        <v>3</v>
      </c>
      <c r="F45" s="60">
        <f>F46</f>
        <v>1.5</v>
      </c>
    </row>
    <row r="46" spans="1:6" ht="37.5">
      <c r="A46" s="62" t="s">
        <v>153</v>
      </c>
      <c r="B46" s="63" t="s">
        <v>152</v>
      </c>
      <c r="C46" s="63" t="s">
        <v>154</v>
      </c>
      <c r="D46" s="64">
        <f>'[1]прил 8'!G701</f>
        <v>3</v>
      </c>
      <c r="E46" s="64">
        <f>'[1]прил 8'!H701</f>
        <v>3</v>
      </c>
      <c r="F46" s="64">
        <f>'[1]прил 8'!I701</f>
        <v>1.5</v>
      </c>
    </row>
    <row r="47" spans="1:6" ht="33" customHeight="1">
      <c r="A47" s="57" t="s">
        <v>155</v>
      </c>
      <c r="B47" s="58" t="s">
        <v>156</v>
      </c>
      <c r="C47" s="63"/>
      <c r="D47" s="60">
        <f>SUM(D48:D49)</f>
        <v>1666.5</v>
      </c>
      <c r="E47" s="60">
        <f>SUM(E48:E49)</f>
        <v>1584.5</v>
      </c>
      <c r="F47" s="60">
        <f>SUM(F48:F49)</f>
        <v>1584.5</v>
      </c>
    </row>
    <row r="48" spans="1:6" ht="56.25">
      <c r="A48" s="62" t="s">
        <v>157</v>
      </c>
      <c r="B48" s="63" t="s">
        <v>156</v>
      </c>
      <c r="C48" s="63" t="s">
        <v>158</v>
      </c>
      <c r="D48" s="64">
        <f>'[1]прил 8'!G717</f>
        <v>1584.5</v>
      </c>
      <c r="E48" s="64">
        <f>'[1]прил 8'!H717</f>
        <v>1584.5</v>
      </c>
      <c r="F48" s="64">
        <f>'[1]прил 8'!I717</f>
        <v>1584.5</v>
      </c>
    </row>
    <row r="49" spans="1:6" ht="18.75">
      <c r="A49" s="62" t="s">
        <v>159</v>
      </c>
      <c r="B49" s="63" t="s">
        <v>156</v>
      </c>
      <c r="C49" s="63" t="s">
        <v>160</v>
      </c>
      <c r="D49" s="64">
        <f>'[1]прил 8'!G730</f>
        <v>82</v>
      </c>
      <c r="E49" s="64">
        <f>'[1]прил 8'!H730</f>
        <v>0</v>
      </c>
      <c r="F49" s="64">
        <f>'[1]прил 8'!I730</f>
        <v>0</v>
      </c>
    </row>
    <row r="50" spans="1:6" ht="18.75">
      <c r="A50" s="57" t="s">
        <v>161</v>
      </c>
      <c r="B50" s="58" t="s">
        <v>162</v>
      </c>
      <c r="C50" s="63"/>
      <c r="D50" s="60">
        <f>D51</f>
        <v>0</v>
      </c>
      <c r="E50" s="60">
        <f>E51</f>
        <v>1960</v>
      </c>
      <c r="F50" s="60">
        <f>F51</f>
        <v>3920</v>
      </c>
    </row>
    <row r="51" spans="1:6" ht="18.75">
      <c r="A51" s="62" t="s">
        <v>161</v>
      </c>
      <c r="B51" s="63" t="s">
        <v>162</v>
      </c>
      <c r="C51" s="63" t="s">
        <v>163</v>
      </c>
      <c r="D51" s="64">
        <f>'[1]прил 8'!G740</f>
        <v>0</v>
      </c>
      <c r="E51" s="64">
        <f>'[1]прил 8'!H740</f>
        <v>1960</v>
      </c>
      <c r="F51" s="64">
        <f>'[1]прил 8'!I740</f>
        <v>3920</v>
      </c>
    </row>
  </sheetData>
  <sheetProtection/>
  <mergeCells count="5">
    <mergeCell ref="A1:F1"/>
    <mergeCell ref="A4:A5"/>
    <mergeCell ref="B4:B5"/>
    <mergeCell ref="C4:C5"/>
    <mergeCell ref="D4:F4"/>
  </mergeCells>
  <printOptions/>
  <pageMargins left="0.4330708661417323" right="0.2362204724409449" top="0.5118110236220472" bottom="0.31496062992125984" header="0.2362204724409449" footer="0.15748031496062992"/>
  <pageSetup blackAndWhite="1" fitToHeight="1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Катерина</cp:lastModifiedBy>
  <cp:lastPrinted>2020-10-26T07:40:11Z</cp:lastPrinted>
  <dcterms:created xsi:type="dcterms:W3CDTF">2005-12-12T13:04:04Z</dcterms:created>
  <dcterms:modified xsi:type="dcterms:W3CDTF">2020-10-26T09:51:47Z</dcterms:modified>
  <cp:category/>
  <cp:version/>
  <cp:contentType/>
  <cp:contentStatus/>
</cp:coreProperties>
</file>